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Grp 1" sheetId="1" r:id="rId1"/>
  </sheets>
  <definedNames>
    <definedName name="_xlnm.Print_Area" localSheetId="0">'Grp 1'!$A$2:$AO$38</definedName>
  </definedNames>
  <calcPr fullCalcOnLoad="1"/>
</workbook>
</file>

<file path=xl/sharedStrings.xml><?xml version="1.0" encoding="utf-8"?>
<sst xmlns="http://schemas.openxmlformats.org/spreadsheetml/2006/main" count="31" uniqueCount="20">
  <si>
    <t>P</t>
  </si>
  <si>
    <t>W</t>
  </si>
  <si>
    <t>D</t>
  </si>
  <si>
    <t>L</t>
  </si>
  <si>
    <t>Pts</t>
  </si>
  <si>
    <t>F</t>
  </si>
  <si>
    <t>A</t>
  </si>
  <si>
    <t>Diff</t>
  </si>
  <si>
    <t>PTS</t>
  </si>
  <si>
    <t>DIFF</t>
  </si>
  <si>
    <t>NOTICES:</t>
  </si>
  <si>
    <t>FA UMBRO FIVES TOURNAMENT</t>
  </si>
  <si>
    <t>FRIDAY 15TH APRIL - 6.30PM KICK OFF</t>
  </si>
  <si>
    <t>GROUP</t>
  </si>
  <si>
    <t xml:space="preserve">Pitch </t>
  </si>
  <si>
    <t>Venga Boys</t>
  </si>
  <si>
    <t>Bick/staff Panters</t>
  </si>
  <si>
    <t>Lacey's Allstars</t>
  </si>
  <si>
    <t>Murphy's Law</t>
  </si>
  <si>
    <t>Port FC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</si>
</sst>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&quot;+&quot;0;&quot;-&quot;0"/>
    <numFmt numFmtId="174" formatCode="m/d/yyyy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i/>
      <u val="single"/>
      <sz val="1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2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0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 horizontal="center"/>
    </xf>
    <xf numFmtId="172" fontId="1" fillId="34" borderId="30" xfId="0" applyNumberFormat="1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4" fillId="0" borderId="20" xfId="0" applyFont="1" applyBorder="1" applyAlignment="1">
      <alignment horizontal="center" textRotation="90"/>
    </xf>
    <xf numFmtId="0" fontId="9" fillId="0" borderId="34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5</xdr:col>
      <xdr:colOff>190500</xdr:colOff>
      <xdr:row>0</xdr:row>
      <xdr:rowOff>676275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4765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38</xdr:col>
      <xdr:colOff>0</xdr:colOff>
      <xdr:row>3</xdr:row>
      <xdr:rowOff>0</xdr:rowOff>
    </xdr:from>
    <xdr:to>
      <xdr:col>40</xdr:col>
      <xdr:colOff>123825</xdr:colOff>
      <xdr:row>5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123950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6</xdr:row>
      <xdr:rowOff>123825</xdr:rowOff>
    </xdr:from>
    <xdr:to>
      <xdr:col>40</xdr:col>
      <xdr:colOff>228600</xdr:colOff>
      <xdr:row>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2219325"/>
          <a:ext cx="144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8</xdr:row>
      <xdr:rowOff>133350</xdr:rowOff>
    </xdr:from>
    <xdr:to>
      <xdr:col>40</xdr:col>
      <xdr:colOff>152400</xdr:colOff>
      <xdr:row>20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295650"/>
          <a:ext cx="1371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52"/>
  <sheetViews>
    <sheetView showGridLines="0" tabSelected="1" zoomScale="75" zoomScaleNormal="75" zoomScalePageLayoutView="0" workbookViewId="0" topLeftCell="A1">
      <selection activeCell="AQ26" sqref="AQ26"/>
    </sheetView>
  </sheetViews>
  <sheetFormatPr defaultColWidth="9.140625" defaultRowHeight="12.75"/>
  <cols>
    <col min="1" max="1" width="2.140625" style="0" customWidth="1"/>
    <col min="2" max="2" width="19.140625" style="0" customWidth="1"/>
    <col min="3" max="9" width="4.7109375" style="0" customWidth="1"/>
    <col min="10" max="10" width="6.140625" style="0" customWidth="1"/>
    <col min="11" max="12" width="4.7109375" style="0" customWidth="1"/>
    <col min="13" max="19" width="2.7109375" style="0" hidden="1" customWidth="1"/>
    <col min="20" max="20" width="3.7109375" style="0" hidden="1" customWidth="1"/>
    <col min="21" max="21" width="3.57421875" style="0" hidden="1" customWidth="1"/>
    <col min="22" max="22" width="3.28125" style="0" hidden="1" customWidth="1"/>
    <col min="23" max="23" width="4.140625" style="0" hidden="1" customWidth="1"/>
    <col min="24" max="24" width="3.421875" style="0" hidden="1" customWidth="1"/>
    <col min="25" max="25" width="3.28125" style="0" hidden="1" customWidth="1"/>
    <col min="26" max="27" width="4.7109375" style="0" hidden="1" customWidth="1"/>
    <col min="28" max="28" width="5.28125" style="0" hidden="1" customWidth="1"/>
    <col min="29" max="29" width="4.7109375" style="0" hidden="1" customWidth="1"/>
    <col min="30" max="30" width="9.140625" style="0" hidden="1" customWidth="1"/>
    <col min="31" max="31" width="6.8515625" style="0" hidden="1" customWidth="1"/>
    <col min="32" max="32" width="9.140625" style="0" hidden="1" customWidth="1"/>
    <col min="37" max="37" width="3.421875" style="0" customWidth="1"/>
    <col min="38" max="38" width="4.57421875" style="0" customWidth="1"/>
  </cols>
  <sheetData>
    <row r="1" ht="57" customHeight="1"/>
    <row r="2" spans="38:39" ht="5.25" customHeight="1" thickBot="1">
      <c r="AL2" s="8"/>
      <c r="AM2" s="8"/>
    </row>
    <row r="3" spans="1:41" ht="26.25">
      <c r="A3" s="19"/>
      <c r="B3" s="22"/>
      <c r="C3" s="29"/>
      <c r="D3" s="29"/>
      <c r="E3" s="29"/>
      <c r="F3" s="36" t="s">
        <v>11</v>
      </c>
      <c r="G3" s="30"/>
      <c r="H3" s="22"/>
      <c r="I3" s="3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</row>
    <row r="4" spans="1:41" ht="26.25">
      <c r="A4" s="24"/>
      <c r="B4" s="32"/>
      <c r="C4" s="38"/>
      <c r="D4" s="7"/>
      <c r="E4" s="7"/>
      <c r="F4" s="37" t="s">
        <v>12</v>
      </c>
      <c r="G4" s="16"/>
      <c r="H4" s="17"/>
      <c r="I4" s="3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8"/>
      <c r="AF4" s="8"/>
      <c r="AG4" s="8"/>
      <c r="AH4" s="8"/>
      <c r="AI4" s="8"/>
      <c r="AJ4" s="8"/>
      <c r="AK4" s="8"/>
      <c r="AL4" s="8"/>
      <c r="AM4" s="8"/>
      <c r="AN4" s="8"/>
      <c r="AO4" s="25"/>
    </row>
    <row r="5" spans="1:41" ht="26.25" customHeight="1">
      <c r="A5" s="24"/>
      <c r="B5" s="8"/>
      <c r="C5" s="8"/>
      <c r="D5" s="39" t="s">
        <v>13</v>
      </c>
      <c r="E5" s="40">
        <v>1</v>
      </c>
      <c r="F5" s="7"/>
      <c r="G5" s="7"/>
      <c r="H5" s="39" t="s">
        <v>14</v>
      </c>
      <c r="I5" s="40">
        <v>1</v>
      </c>
      <c r="J5" s="1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5"/>
    </row>
    <row r="6" spans="1:41" ht="24" customHeight="1">
      <c r="A6" s="24"/>
      <c r="B6" s="8"/>
      <c r="C6" s="1"/>
      <c r="D6" s="1"/>
      <c r="E6" s="1"/>
      <c r="F6" s="1"/>
      <c r="G6" s="1"/>
      <c r="H6" s="2"/>
      <c r="I6" s="1"/>
      <c r="J6" s="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5"/>
    </row>
    <row r="7" spans="1:41" ht="70.5" customHeight="1" thickBot="1">
      <c r="A7" s="24"/>
      <c r="B7" s="8"/>
      <c r="C7" s="60" t="str">
        <f>B8</f>
        <v>Venga Boys</v>
      </c>
      <c r="D7" s="61"/>
      <c r="E7" s="60" t="str">
        <f>B9</f>
        <v>Bick/staff Panters</v>
      </c>
      <c r="F7" s="61"/>
      <c r="G7" s="60" t="str">
        <f>B10</f>
        <v>Lacey's Allstars</v>
      </c>
      <c r="H7" s="61"/>
      <c r="I7" s="60" t="str">
        <f>B11</f>
        <v>Murphy's Law</v>
      </c>
      <c r="J7" s="61"/>
      <c r="K7" s="60" t="str">
        <f>B12</f>
        <v>Port FC</v>
      </c>
      <c r="L7" s="6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 t="s">
        <v>0</v>
      </c>
      <c r="Z7" s="10" t="s">
        <v>1</v>
      </c>
      <c r="AA7" s="10" t="s">
        <v>2</v>
      </c>
      <c r="AB7" s="10" t="s">
        <v>3</v>
      </c>
      <c r="AC7" s="10" t="s">
        <v>8</v>
      </c>
      <c r="AD7" s="10" t="s">
        <v>5</v>
      </c>
      <c r="AE7" s="10" t="s">
        <v>6</v>
      </c>
      <c r="AF7" s="10" t="s">
        <v>9</v>
      </c>
      <c r="AG7" s="8"/>
      <c r="AH7" s="8"/>
      <c r="AI7" s="8"/>
      <c r="AJ7" s="8"/>
      <c r="AK7" s="8"/>
      <c r="AL7" s="8"/>
      <c r="AM7" s="8"/>
      <c r="AN7" s="8"/>
      <c r="AO7" s="25"/>
    </row>
    <row r="8" spans="1:41" ht="13.5" customHeight="1">
      <c r="A8" s="24"/>
      <c r="B8" s="32" t="s">
        <v>15</v>
      </c>
      <c r="C8" s="3"/>
      <c r="D8" s="4"/>
      <c r="E8" s="43">
        <v>2</v>
      </c>
      <c r="F8" s="44">
        <v>1</v>
      </c>
      <c r="G8" s="43">
        <v>5</v>
      </c>
      <c r="H8" s="44">
        <v>1</v>
      </c>
      <c r="I8" s="43">
        <v>3</v>
      </c>
      <c r="J8" s="44">
        <v>3</v>
      </c>
      <c r="K8" s="43">
        <v>3</v>
      </c>
      <c r="L8" s="44">
        <v>0</v>
      </c>
      <c r="M8" s="8"/>
      <c r="N8" s="10"/>
      <c r="O8" s="10"/>
      <c r="P8" s="9">
        <f>IF(E8="","")+IF(E8=F8,1)+IF(E8&gt;F8,3,0)</f>
        <v>3</v>
      </c>
      <c r="Q8" s="9"/>
      <c r="R8" s="9">
        <f>IF(G8="","")+IF(G8=H8,1)+IF(G8&gt;H8,3,0)</f>
        <v>3</v>
      </c>
      <c r="S8" s="10"/>
      <c r="T8" s="9">
        <f>IF(I8="","")+IF(I8=J8,1)+IF(I8&gt;J8,3,0)</f>
        <v>1</v>
      </c>
      <c r="U8" s="9"/>
      <c r="V8" s="9">
        <f>IF(K8="","")+IF(K8=L8,1)+IF(K8&gt;L8,3,0)</f>
        <v>3</v>
      </c>
      <c r="W8" s="8"/>
      <c r="X8" s="34" t="str">
        <f>B8</f>
        <v>Venga Boys</v>
      </c>
      <c r="Y8" s="9">
        <f>COUNT($N$8:$V$8,$D$13:$D$17)</f>
        <v>4</v>
      </c>
      <c r="Z8" s="9">
        <f>SUMIF(N8:V8,3)/3+SUMIF(D13:D17,3)/3</f>
        <v>3</v>
      </c>
      <c r="AA8" s="9">
        <f>SUMIF(N8:V8,1)+SUMIF(D13:D17,1)</f>
        <v>1</v>
      </c>
      <c r="AB8" s="9">
        <f>Y8-Z8-AA8</f>
        <v>0</v>
      </c>
      <c r="AC8" s="9">
        <f>(Z8*3)+AA8</f>
        <v>10</v>
      </c>
      <c r="AD8" s="9">
        <f>SUM(C8,E8,G8,I8,K8,D$8:D$12)</f>
        <v>13</v>
      </c>
      <c r="AE8" s="9">
        <f>SUM(D8,F8,H8,J8,L8,C$8:C$12)</f>
        <v>5</v>
      </c>
      <c r="AF8" s="9">
        <f>AD8-AE8</f>
        <v>8</v>
      </c>
      <c r="AG8" s="8"/>
      <c r="AH8" s="8"/>
      <c r="AI8" s="8"/>
      <c r="AJ8" s="8"/>
      <c r="AK8" s="8"/>
      <c r="AL8" s="8"/>
      <c r="AM8" s="8"/>
      <c r="AN8" s="8"/>
      <c r="AO8" s="25"/>
    </row>
    <row r="9" spans="1:41" ht="13.5" customHeight="1">
      <c r="A9" s="24"/>
      <c r="B9" s="32" t="s">
        <v>16</v>
      </c>
      <c r="C9" s="41"/>
      <c r="D9" s="42"/>
      <c r="E9" s="5"/>
      <c r="F9" s="6"/>
      <c r="G9" s="41">
        <v>3</v>
      </c>
      <c r="H9" s="42">
        <v>1</v>
      </c>
      <c r="I9" s="41">
        <v>1</v>
      </c>
      <c r="J9" s="42">
        <v>2</v>
      </c>
      <c r="K9" s="41">
        <v>3</v>
      </c>
      <c r="L9" s="42">
        <v>3</v>
      </c>
      <c r="M9" s="8"/>
      <c r="N9" s="9" t="e">
        <f>IF(C9="","")+IF(C9=D9,1)+IF(C9&gt;D9,3,0)</f>
        <v>#VALUE!</v>
      </c>
      <c r="O9" s="10"/>
      <c r="P9" s="10"/>
      <c r="Q9" s="10"/>
      <c r="R9" s="9">
        <f>IF(G9="","")+IF(G9=H9,1)+IF(G9&gt;H9,3,0)</f>
        <v>3</v>
      </c>
      <c r="S9" s="10"/>
      <c r="T9" s="9">
        <f>IF(I9="","")+IF(I9=J9,1)+IF(I9&gt;J9,3,0)</f>
        <v>0</v>
      </c>
      <c r="U9" s="10"/>
      <c r="V9" s="9">
        <f>IF(K9="","")+IF(K9=L9,1)+IF(K9&gt;L9,3,0)</f>
        <v>1</v>
      </c>
      <c r="W9" s="8"/>
      <c r="X9" s="34" t="str">
        <f>B9</f>
        <v>Bick/staff Panters</v>
      </c>
      <c r="Y9" s="9">
        <f>COUNT($N$9:$V$9,$F$13:$F$17)</f>
        <v>4</v>
      </c>
      <c r="Z9" s="9">
        <f>SUMIF(N9:V9,3)/3+SUMIF(F13:F17,3)/3</f>
        <v>1</v>
      </c>
      <c r="AA9" s="9">
        <f>SUMIF(N9:V9,1)+SUMIF(F13:F17,1)</f>
        <v>1</v>
      </c>
      <c r="AB9" s="9">
        <f>Y9-Z9-AA9</f>
        <v>2</v>
      </c>
      <c r="AC9" s="9">
        <f>(Z9*3)+AA9</f>
        <v>4</v>
      </c>
      <c r="AD9" s="9">
        <f>SUM(C9,E9,G9,I9,K9,F$8:F$12)</f>
        <v>8</v>
      </c>
      <c r="AE9" s="9">
        <f>SUM(D9,F9,H9,J9,L9,E$8:E$12)</f>
        <v>8</v>
      </c>
      <c r="AF9" s="9">
        <f>AD9-AE9</f>
        <v>0</v>
      </c>
      <c r="AG9" s="8"/>
      <c r="AH9" s="8"/>
      <c r="AI9" s="8"/>
      <c r="AJ9" s="8"/>
      <c r="AK9" s="8"/>
      <c r="AL9" s="8"/>
      <c r="AM9" s="8"/>
      <c r="AN9" s="8"/>
      <c r="AO9" s="25"/>
    </row>
    <row r="10" spans="1:41" ht="13.5" customHeight="1">
      <c r="A10" s="24"/>
      <c r="B10" s="32" t="s">
        <v>17</v>
      </c>
      <c r="C10" s="41"/>
      <c r="D10" s="42"/>
      <c r="E10" s="41"/>
      <c r="F10" s="42"/>
      <c r="G10" s="5"/>
      <c r="H10" s="6"/>
      <c r="I10" s="41">
        <v>0</v>
      </c>
      <c r="J10" s="42">
        <v>4</v>
      </c>
      <c r="K10" s="41">
        <v>4</v>
      </c>
      <c r="L10" s="42">
        <v>3</v>
      </c>
      <c r="M10" s="8"/>
      <c r="N10" s="9" t="e">
        <f>IF(C10="","")+IF(C10=D10,1)+IF(C10&gt;D10,3,0)</f>
        <v>#VALUE!</v>
      </c>
      <c r="O10" s="10"/>
      <c r="P10" s="9" t="e">
        <f>IF(E10="","")+IF(E10=F10,1)+IF(E10&gt;F10,3,0)</f>
        <v>#VALUE!</v>
      </c>
      <c r="Q10" s="10"/>
      <c r="R10" s="10"/>
      <c r="S10" s="10"/>
      <c r="T10" s="9">
        <f>IF(I10="","")+IF(I10=J10,1)+IF(I10&gt;J10,3,0)</f>
        <v>0</v>
      </c>
      <c r="U10" s="10"/>
      <c r="V10" s="9">
        <f>IF(K10="","")+IF(K10=L10,1)+IF(K10&gt;L10,3,0)</f>
        <v>3</v>
      </c>
      <c r="W10" s="8"/>
      <c r="X10" s="34" t="str">
        <f>B10</f>
        <v>Lacey's Allstars</v>
      </c>
      <c r="Y10" s="9">
        <f>COUNT($N$10:$V$10,$H$13:$H$17)</f>
        <v>4</v>
      </c>
      <c r="Z10" s="9">
        <f>SUMIF(N10:V10,3)/3+SUMIF(H13:H17,3)/3</f>
        <v>1</v>
      </c>
      <c r="AA10" s="9">
        <f>SUMIF(N10:V10,1)+SUMIF(H13:H17,1)</f>
        <v>0</v>
      </c>
      <c r="AB10" s="9">
        <f>Y10-Z10-AA10</f>
        <v>3</v>
      </c>
      <c r="AC10" s="9">
        <f>(Z10*3)+AA10</f>
        <v>3</v>
      </c>
      <c r="AD10" s="9">
        <f>SUM(C10,E10,G10,I10,K10,H$8:H$12)</f>
        <v>6</v>
      </c>
      <c r="AE10" s="9">
        <f>SUM(D10,F10,H10,J10,L10,G$8:G$12)</f>
        <v>15</v>
      </c>
      <c r="AF10" s="9">
        <f>AD10-AE10</f>
        <v>-9</v>
      </c>
      <c r="AG10" s="8"/>
      <c r="AH10" s="8"/>
      <c r="AI10" s="8"/>
      <c r="AJ10" s="8"/>
      <c r="AK10" s="8"/>
      <c r="AL10" s="8"/>
      <c r="AM10" s="8"/>
      <c r="AN10" s="8"/>
      <c r="AO10" s="25"/>
    </row>
    <row r="11" spans="1:41" ht="13.5" customHeight="1">
      <c r="A11" s="24"/>
      <c r="B11" s="32" t="s">
        <v>18</v>
      </c>
      <c r="C11" s="41"/>
      <c r="D11" s="42"/>
      <c r="E11" s="41"/>
      <c r="F11" s="42"/>
      <c r="G11" s="41"/>
      <c r="H11" s="42"/>
      <c r="I11" s="5"/>
      <c r="J11" s="6"/>
      <c r="K11" s="41">
        <v>2</v>
      </c>
      <c r="L11" s="42">
        <v>6</v>
      </c>
      <c r="M11" s="8"/>
      <c r="N11" s="9" t="e">
        <f>IF(C11="","")+IF(C11=D11,1)+IF(C11&gt;D11,3,0)</f>
        <v>#VALUE!</v>
      </c>
      <c r="O11" s="10"/>
      <c r="P11" s="9" t="e">
        <f>IF(E11="","")+IF(E11=F11,1)+IF(E11&gt;F11,3,0)</f>
        <v>#VALUE!</v>
      </c>
      <c r="Q11" s="10"/>
      <c r="R11" s="9" t="e">
        <f>IF(G11="","")+IF(G11=H11,1)+IF(G11&gt;H11,3,0)</f>
        <v>#VALUE!</v>
      </c>
      <c r="S11" s="10"/>
      <c r="T11" s="10"/>
      <c r="U11" s="10"/>
      <c r="V11" s="9">
        <f>IF(K11="","")+IF(K11=L11,1)+IF(K11&gt;L11,3,0)</f>
        <v>0</v>
      </c>
      <c r="W11" s="8"/>
      <c r="X11" s="34" t="str">
        <f>B11</f>
        <v>Murphy's Law</v>
      </c>
      <c r="Y11" s="9">
        <f>COUNT($N$11:$V$11,$J$13:$J$17)</f>
        <v>4</v>
      </c>
      <c r="Z11" s="9">
        <f>SUMIF(N11:V11,3)/3+SUMIF(J13:J17,3)/3</f>
        <v>2</v>
      </c>
      <c r="AA11" s="9">
        <f>SUMIF(N11:V11,1)+SUMIF(J13:J17,1)</f>
        <v>1</v>
      </c>
      <c r="AB11" s="9">
        <f>Y11-Z11-AA11</f>
        <v>1</v>
      </c>
      <c r="AC11" s="9">
        <f>(Z11*3)+AA11</f>
        <v>7</v>
      </c>
      <c r="AD11" s="9">
        <f>SUM(C11,E11,G11,I11,K11,J$8:J$12)</f>
        <v>11</v>
      </c>
      <c r="AE11" s="9">
        <f>SUM(D11,F11,H11,J11,L11,I$8:I$12)</f>
        <v>10</v>
      </c>
      <c r="AF11" s="9">
        <f>AD11-AE11</f>
        <v>1</v>
      </c>
      <c r="AG11" s="8"/>
      <c r="AH11" s="8"/>
      <c r="AI11" s="8"/>
      <c r="AJ11" s="8"/>
      <c r="AK11" s="8"/>
      <c r="AL11" s="8"/>
      <c r="AM11" s="8"/>
      <c r="AN11" s="8"/>
      <c r="AO11" s="25"/>
    </row>
    <row r="12" spans="1:41" ht="12.75">
      <c r="A12" s="24"/>
      <c r="B12" s="32" t="s">
        <v>19</v>
      </c>
      <c r="C12" s="41"/>
      <c r="D12" s="42"/>
      <c r="E12" s="41"/>
      <c r="F12" s="42"/>
      <c r="G12" s="41"/>
      <c r="H12" s="42"/>
      <c r="I12" s="41"/>
      <c r="J12" s="42"/>
      <c r="K12" s="6"/>
      <c r="L12" s="5"/>
      <c r="M12" s="10"/>
      <c r="N12" s="9" t="e">
        <f>IF(C12="","")+IF(C12=D12,1)+IF(C12&gt;D12,3,0)</f>
        <v>#VALUE!</v>
      </c>
      <c r="O12" s="10"/>
      <c r="P12" s="9" t="e">
        <f>IF(E12="","")+IF(E12=F12,1)+IF(E12&gt;F12,3,0)</f>
        <v>#VALUE!</v>
      </c>
      <c r="Q12" s="10"/>
      <c r="R12" s="9" t="e">
        <f>IF(G12="","")+IF(G12=H12,1)+IF(G12&gt;H12,3,0)</f>
        <v>#VALUE!</v>
      </c>
      <c r="S12" s="8"/>
      <c r="T12" s="9" t="e">
        <f>IF(I12="","")+IF(I12=J12,1)+IF(I12&gt;J12,3,0)</f>
        <v>#VALUE!</v>
      </c>
      <c r="U12" s="8"/>
      <c r="V12" s="8"/>
      <c r="W12" s="8"/>
      <c r="X12" s="35" t="str">
        <f>B12</f>
        <v>Port FC</v>
      </c>
      <c r="Y12" s="9">
        <f>COUNT($N$12:$V$12,$L$13:$L$17)</f>
        <v>4</v>
      </c>
      <c r="Z12" s="9">
        <f>SUMIF(N12:V12,3)/3+SUMIF(L13:L17,3)/3</f>
        <v>1</v>
      </c>
      <c r="AA12" s="9">
        <f>SUMIF(N12:V12,1)+SUMIF(L13:L17,1)</f>
        <v>1</v>
      </c>
      <c r="AB12" s="9">
        <f>Y12-Z12-AA12</f>
        <v>2</v>
      </c>
      <c r="AC12" s="9">
        <f>(Z12*3)+AA12</f>
        <v>4</v>
      </c>
      <c r="AD12" s="9">
        <f>SUM(C12,E12,G12,I12,K12,L$8:L$12)</f>
        <v>12</v>
      </c>
      <c r="AE12" s="9">
        <f>SUM(D12,F12,H12,J12,L12,K$8:K$12)</f>
        <v>12</v>
      </c>
      <c r="AF12" s="9">
        <f>AD12-AE12</f>
        <v>0</v>
      </c>
      <c r="AG12" s="8"/>
      <c r="AH12" s="8"/>
      <c r="AI12" s="8"/>
      <c r="AJ12" s="8"/>
      <c r="AK12" s="8"/>
      <c r="AL12" s="8"/>
      <c r="AM12" s="8"/>
      <c r="AN12" s="8"/>
      <c r="AO12" s="25"/>
    </row>
    <row r="13" spans="1:41" ht="12.75" hidden="1">
      <c r="A13" s="24"/>
      <c r="B13" s="8"/>
      <c r="C13" s="9"/>
      <c r="D13" s="9"/>
      <c r="E13" s="9"/>
      <c r="F13" s="9">
        <f>IF(F8="","")+IF(F8=E8,1)+IF(F8&gt;E8,3,0)</f>
        <v>0</v>
      </c>
      <c r="G13" s="9"/>
      <c r="H13" s="9">
        <f>IF(H8="","")+IF(H8=G8,1)+IF(H8&gt;G8,3,0)</f>
        <v>0</v>
      </c>
      <c r="I13" s="9"/>
      <c r="J13" s="9">
        <f>IF(J8="","")+IF(J8=I8,1)+IF(J8&gt;I8,3,0)</f>
        <v>1</v>
      </c>
      <c r="K13" s="10"/>
      <c r="L13" s="9">
        <f>IF(L8="","")+IF(L8=K8,1)+IF(L8&gt;K8,3,0)</f>
        <v>0</v>
      </c>
      <c r="M13" s="10"/>
      <c r="N13" s="10"/>
      <c r="O13" s="10"/>
      <c r="P13" s="10"/>
      <c r="Q13" s="10"/>
      <c r="R13" s="10"/>
      <c r="S13" s="8"/>
      <c r="T13" s="8"/>
      <c r="U13" s="9"/>
      <c r="V13" s="9"/>
      <c r="W13" s="9"/>
      <c r="X13" s="9"/>
      <c r="Y13" s="9"/>
      <c r="Z13" s="9"/>
      <c r="AA13" s="9"/>
      <c r="AB13" s="9"/>
      <c r="AC13" s="9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25"/>
    </row>
    <row r="14" spans="1:41" ht="12.75" hidden="1">
      <c r="A14" s="24"/>
      <c r="B14" s="8"/>
      <c r="C14" s="9"/>
      <c r="D14" s="9" t="e">
        <f>IF(D9="","")+IF(D9=C9,1)+IF(D9&gt;C9,3,0)</f>
        <v>#VALUE!</v>
      </c>
      <c r="E14" s="9"/>
      <c r="F14" s="9"/>
      <c r="G14" s="9"/>
      <c r="H14" s="9">
        <f>IF(H9="","")+IF(H9=G9,1)+IF(H9&gt;G9,3,0)</f>
        <v>0</v>
      </c>
      <c r="I14" s="9"/>
      <c r="J14" s="9">
        <f>IF(J9="","")+IF(J9=I9,1)+IF(J9&gt;I9,3,0)</f>
        <v>3</v>
      </c>
      <c r="K14" s="10"/>
      <c r="L14" s="9">
        <f>IF(L9="","")+IF(L9=K9,1)+IF(L9&gt;K9,3,0)</f>
        <v>1</v>
      </c>
      <c r="M14" s="10"/>
      <c r="N14" s="10"/>
      <c r="O14" s="10"/>
      <c r="P14" s="10"/>
      <c r="Q14" s="10"/>
      <c r="R14" s="10"/>
      <c r="S14" s="8"/>
      <c r="T14" s="8"/>
      <c r="U14" s="9"/>
      <c r="V14" s="9"/>
      <c r="W14" s="9"/>
      <c r="X14" s="9"/>
      <c r="Y14" s="9"/>
      <c r="Z14" s="9"/>
      <c r="AA14" s="9"/>
      <c r="AB14" s="9"/>
      <c r="AC14" s="9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5"/>
    </row>
    <row r="15" spans="1:41" ht="12.75" hidden="1">
      <c r="A15" s="24"/>
      <c r="B15" s="15"/>
      <c r="C15" s="9"/>
      <c r="D15" s="9" t="e">
        <f>IF(D10="","")+IF(D10=C10,1)+IF(D10&gt;C10,3,0)</f>
        <v>#VALUE!</v>
      </c>
      <c r="E15" s="9"/>
      <c r="F15" s="9" t="e">
        <f>IF(F10="","")+IF(F10=E10,1)+IF(F10&gt;E10,3,0)</f>
        <v>#VALUE!</v>
      </c>
      <c r="G15" s="9"/>
      <c r="H15" s="9"/>
      <c r="I15" s="9"/>
      <c r="J15" s="9">
        <f>IF(J10="","")+IF(J10=I10,1)+IF(J10&gt;I10,3,0)</f>
        <v>3</v>
      </c>
      <c r="K15" s="10"/>
      <c r="L15" s="9">
        <f>IF(L10="","")+IF(L10=K10,1)+IF(L10&gt;K10,3,0)</f>
        <v>0</v>
      </c>
      <c r="M15" s="10"/>
      <c r="N15" s="10"/>
      <c r="O15" s="10"/>
      <c r="P15" s="10"/>
      <c r="Q15" s="10"/>
      <c r="R15" s="10"/>
      <c r="S15" s="8"/>
      <c r="T15" s="8"/>
      <c r="U15" s="9"/>
      <c r="V15" s="9"/>
      <c r="W15" s="9"/>
      <c r="X15" s="9"/>
      <c r="Y15" s="9"/>
      <c r="Z15" s="9"/>
      <c r="AA15" s="9"/>
      <c r="AB15" s="9"/>
      <c r="AC15" s="9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25"/>
    </row>
    <row r="16" spans="1:41" ht="12.75" hidden="1">
      <c r="A16" s="24"/>
      <c r="B16" s="15"/>
      <c r="C16" s="13"/>
      <c r="D16" s="9" t="e">
        <f>IF(D11="","")+IF(D11=C11,1)+IF(D11&gt;C11,3,0)</f>
        <v>#VALUE!</v>
      </c>
      <c r="E16" s="13"/>
      <c r="F16" s="9" t="e">
        <f>IF(F11="","")+IF(F11=E11,1)+IF(F11&gt;E11,3,0)</f>
        <v>#VALUE!</v>
      </c>
      <c r="G16" s="13"/>
      <c r="H16" s="9" t="e">
        <f>IF(H11="","")+IF(H11=G11,1)+IF(H11&gt;G11,3,0)</f>
        <v>#VALUE!</v>
      </c>
      <c r="I16" s="13"/>
      <c r="J16" s="13"/>
      <c r="K16" s="8"/>
      <c r="L16" s="9">
        <f>IF(L11="","")+IF(L11=K11,1)+IF(L11&gt;K11,3,0)</f>
        <v>3</v>
      </c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9"/>
      <c r="Y16" s="9"/>
      <c r="Z16" s="9"/>
      <c r="AA16" s="9"/>
      <c r="AB16" s="9"/>
      <c r="AC16" s="9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5"/>
    </row>
    <row r="17" spans="1:41" ht="12.75" hidden="1">
      <c r="A17" s="24"/>
      <c r="B17" s="15"/>
      <c r="C17" s="9"/>
      <c r="D17" s="9" t="e">
        <f>IF(D12="","")+IF(D12=C12,1)+IF(D12&gt;C12,3,0)</f>
        <v>#VALUE!</v>
      </c>
      <c r="E17" s="9"/>
      <c r="F17" s="9" t="e">
        <f>IF(F12="","")+IF(F12=E12,1)+IF(F12&gt;E12,3,0)</f>
        <v>#VALUE!</v>
      </c>
      <c r="G17" s="9"/>
      <c r="H17" s="9" t="e">
        <f>IF(H12="","")+IF(H12=G12,1)+IF(H12&gt;G12,3,0)</f>
        <v>#VALUE!</v>
      </c>
      <c r="I17" s="9"/>
      <c r="J17" s="9" t="e">
        <f>IF(J12="","")+IF(J12=I12,1)+IF(J12&gt;I12,3,0)</f>
        <v>#VALUE!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  <c r="X17" s="9"/>
      <c r="Y17" s="9"/>
      <c r="Z17" s="9"/>
      <c r="AA17" s="9"/>
      <c r="AB17" s="9"/>
      <c r="AC17" s="9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25"/>
    </row>
    <row r="18" spans="1:41" ht="12.75">
      <c r="A18" s="24"/>
      <c r="B18" s="15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  <c r="X18" s="9"/>
      <c r="Y18" s="9"/>
      <c r="Z18" s="9"/>
      <c r="AA18" s="9"/>
      <c r="AB18" s="9"/>
      <c r="AC18" s="9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5"/>
    </row>
    <row r="19" spans="1:41" ht="13.5" thickBot="1">
      <c r="A19" s="24"/>
      <c r="B19" s="15"/>
      <c r="C19" s="9"/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  <c r="AC19" s="9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25"/>
    </row>
    <row r="20" spans="1:41" ht="13.5" thickBot="1">
      <c r="A20" s="24"/>
      <c r="B20" s="8"/>
      <c r="C20" s="54" t="s">
        <v>0</v>
      </c>
      <c r="D20" s="55" t="s">
        <v>1</v>
      </c>
      <c r="E20" s="55" t="s">
        <v>2</v>
      </c>
      <c r="F20" s="55" t="s">
        <v>3</v>
      </c>
      <c r="G20" s="55" t="s">
        <v>4</v>
      </c>
      <c r="H20" s="55" t="s">
        <v>5</v>
      </c>
      <c r="I20" s="55" t="s">
        <v>6</v>
      </c>
      <c r="J20" s="56" t="s">
        <v>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  <c r="X20" s="9"/>
      <c r="Y20" s="9"/>
      <c r="Z20" s="9"/>
      <c r="AA20" s="9"/>
      <c r="AB20" s="9"/>
      <c r="AC20" s="9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5"/>
    </row>
    <row r="21" spans="1:41" ht="12.75">
      <c r="A21" s="24"/>
      <c r="B21" s="32" t="s">
        <v>15</v>
      </c>
      <c r="C21" s="45">
        <v>4</v>
      </c>
      <c r="D21" s="46">
        <v>3</v>
      </c>
      <c r="E21" s="46">
        <v>1</v>
      </c>
      <c r="F21" s="46">
        <v>0</v>
      </c>
      <c r="G21" s="57">
        <v>10</v>
      </c>
      <c r="H21" s="46">
        <v>13</v>
      </c>
      <c r="I21" s="46">
        <v>5</v>
      </c>
      <c r="J21" s="51">
        <v>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25"/>
    </row>
    <row r="22" spans="1:41" ht="12.75">
      <c r="A22" s="24"/>
      <c r="B22" s="32" t="s">
        <v>18</v>
      </c>
      <c r="C22" s="47">
        <v>4</v>
      </c>
      <c r="D22" s="48">
        <v>2</v>
      </c>
      <c r="E22" s="48">
        <v>1</v>
      </c>
      <c r="F22" s="48">
        <v>1</v>
      </c>
      <c r="G22" s="58">
        <v>7</v>
      </c>
      <c r="H22" s="48">
        <v>11</v>
      </c>
      <c r="I22" s="48">
        <v>10</v>
      </c>
      <c r="J22" s="52">
        <v>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25"/>
    </row>
    <row r="23" spans="1:41" ht="12.75">
      <c r="A23" s="24"/>
      <c r="B23" s="32" t="s">
        <v>19</v>
      </c>
      <c r="C23" s="47">
        <v>4</v>
      </c>
      <c r="D23" s="48">
        <v>1</v>
      </c>
      <c r="E23" s="48">
        <v>1</v>
      </c>
      <c r="F23" s="48">
        <v>2</v>
      </c>
      <c r="G23" s="58">
        <v>4</v>
      </c>
      <c r="H23" s="48">
        <v>12</v>
      </c>
      <c r="I23" s="48">
        <v>12</v>
      </c>
      <c r="J23" s="52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25"/>
    </row>
    <row r="24" spans="1:41" ht="12.75">
      <c r="A24" s="24"/>
      <c r="B24" s="32" t="s">
        <v>16</v>
      </c>
      <c r="C24" s="47">
        <v>4</v>
      </c>
      <c r="D24" s="48">
        <v>1</v>
      </c>
      <c r="E24" s="48">
        <v>1</v>
      </c>
      <c r="F24" s="48">
        <v>2</v>
      </c>
      <c r="G24" s="58">
        <v>4</v>
      </c>
      <c r="H24" s="48">
        <v>8</v>
      </c>
      <c r="I24" s="48">
        <v>8</v>
      </c>
      <c r="J24" s="52"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5"/>
    </row>
    <row r="25" spans="1:41" ht="13.5" thickBot="1">
      <c r="A25" s="24"/>
      <c r="B25" s="32" t="s">
        <v>17</v>
      </c>
      <c r="C25" s="49">
        <v>4</v>
      </c>
      <c r="D25" s="50">
        <v>1</v>
      </c>
      <c r="E25" s="50">
        <v>0</v>
      </c>
      <c r="F25" s="50">
        <v>3</v>
      </c>
      <c r="G25" s="59">
        <v>3</v>
      </c>
      <c r="H25" s="50">
        <v>6</v>
      </c>
      <c r="I25" s="50">
        <v>15</v>
      </c>
      <c r="J25" s="53">
        <v>-9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25"/>
    </row>
    <row r="26" spans="1:41" ht="13.5" thickBot="1">
      <c r="A26" s="24"/>
      <c r="B26" s="8"/>
      <c r="C26" s="11"/>
      <c r="D26" s="11"/>
      <c r="E26" s="11"/>
      <c r="F26" s="11"/>
      <c r="G26" s="11"/>
      <c r="H26" s="11"/>
      <c r="I26" s="11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25"/>
    </row>
    <row r="27" spans="1:41" ht="12.75">
      <c r="A27" s="24"/>
      <c r="B27" s="19" t="s">
        <v>10</v>
      </c>
      <c r="C27" s="20"/>
      <c r="D27" s="20"/>
      <c r="E27" s="20"/>
      <c r="F27" s="20"/>
      <c r="G27" s="20"/>
      <c r="H27" s="20"/>
      <c r="I27" s="20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  <c r="AO27" s="25"/>
    </row>
    <row r="28" spans="1:41" ht="12.75">
      <c r="A28" s="24"/>
      <c r="B28" s="24"/>
      <c r="C28" s="11"/>
      <c r="D28" s="11"/>
      <c r="E28" s="11"/>
      <c r="F28" s="11"/>
      <c r="G28" s="11"/>
      <c r="H28" s="11"/>
      <c r="I28" s="11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25"/>
      <c r="AO28" s="25"/>
    </row>
    <row r="29" spans="1:41" ht="12.75">
      <c r="A29" s="24"/>
      <c r="B29" s="24"/>
      <c r="C29" s="11"/>
      <c r="D29" s="11"/>
      <c r="E29" s="11"/>
      <c r="F29" s="11"/>
      <c r="G29" s="11"/>
      <c r="H29" s="11"/>
      <c r="I29" s="11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5"/>
      <c r="AO29" s="25"/>
    </row>
    <row r="30" spans="1:41" ht="12.75">
      <c r="A30" s="24"/>
      <c r="B30" s="24"/>
      <c r="C30" s="11"/>
      <c r="D30" s="11"/>
      <c r="E30" s="11"/>
      <c r="F30" s="11"/>
      <c r="G30" s="11"/>
      <c r="H30" s="11"/>
      <c r="I30" s="11"/>
      <c r="J30" s="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5"/>
      <c r="AO30" s="25"/>
    </row>
    <row r="31" spans="1:41" ht="12.75">
      <c r="A31" s="24"/>
      <c r="B31" s="24"/>
      <c r="C31" s="11"/>
      <c r="D31" s="11"/>
      <c r="E31" s="11"/>
      <c r="F31" s="11"/>
      <c r="G31" s="11"/>
      <c r="H31" s="11"/>
      <c r="I31" s="11"/>
      <c r="J31" s="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5"/>
      <c r="AO31" s="25"/>
    </row>
    <row r="32" spans="1:41" ht="12.75">
      <c r="A32" s="24"/>
      <c r="B32" s="24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25"/>
      <c r="AO32" s="25"/>
    </row>
    <row r="33" spans="1:41" ht="12.75">
      <c r="A33" s="24"/>
      <c r="B33" s="24"/>
      <c r="C33" s="7"/>
      <c r="D33" s="7"/>
      <c r="E33" s="7"/>
      <c r="F33" s="7"/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5"/>
      <c r="AO33" s="25"/>
    </row>
    <row r="34" spans="1:41" ht="12.75">
      <c r="A34" s="24"/>
      <c r="B34" s="2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5"/>
      <c r="AO34" s="25"/>
    </row>
    <row r="35" spans="1:41" ht="12.75">
      <c r="A35" s="24"/>
      <c r="B35" s="2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5"/>
      <c r="AO35" s="25"/>
    </row>
    <row r="36" spans="1:41" ht="13.5" thickBot="1">
      <c r="A36" s="24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  <c r="AO36" s="25"/>
    </row>
    <row r="37" spans="1:41" ht="12.75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25"/>
    </row>
    <row r="38" spans="1:41" ht="13.5" thickBo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</row>
    <row r="39" spans="38:39" ht="12.75">
      <c r="AL39" s="8"/>
      <c r="AM39" s="8"/>
    </row>
    <row r="40" spans="38:39" ht="12.75">
      <c r="AL40" s="8"/>
      <c r="AM40" s="8"/>
    </row>
    <row r="41" spans="38:39" ht="12.75">
      <c r="AL41" s="8"/>
      <c r="AM41" s="8"/>
    </row>
    <row r="42" spans="38:39" ht="12.75">
      <c r="AL42" s="8"/>
      <c r="AM42" s="8"/>
    </row>
    <row r="43" spans="38:39" ht="12.75">
      <c r="AL43" s="8"/>
      <c r="AM43" s="8"/>
    </row>
    <row r="44" spans="38:39" ht="12.75">
      <c r="AL44" s="8"/>
      <c r="AM44" s="8"/>
    </row>
    <row r="45" spans="38:39" ht="12.75">
      <c r="AL45" s="8"/>
      <c r="AM45" s="8"/>
    </row>
    <row r="46" spans="38:39" ht="12.75">
      <c r="AL46" s="8"/>
      <c r="AM46" s="8"/>
    </row>
    <row r="47" spans="38:39" ht="12.75">
      <c r="AL47" s="8"/>
      <c r="AM47" s="8"/>
    </row>
    <row r="48" spans="38:39" ht="12.75">
      <c r="AL48" s="8"/>
      <c r="AM48" s="8"/>
    </row>
    <row r="49" spans="38:39" ht="12.75">
      <c r="AL49" s="8"/>
      <c r="AM49" s="8"/>
    </row>
    <row r="50" spans="38:39" ht="12.75">
      <c r="AL50" s="8"/>
      <c r="AM50" s="8"/>
    </row>
    <row r="51" spans="38:39" ht="12.75">
      <c r="AL51" s="8"/>
      <c r="AM51" s="8"/>
    </row>
    <row r="52" spans="38:39" ht="12.75">
      <c r="AL52" s="8"/>
      <c r="AM52" s="8"/>
    </row>
  </sheetData>
  <sheetProtection/>
  <mergeCells count="5">
    <mergeCell ref="K7:L7"/>
    <mergeCell ref="C7:D7"/>
    <mergeCell ref="E7:F7"/>
    <mergeCell ref="G7:H7"/>
    <mergeCell ref="I7:J7"/>
  </mergeCells>
  <printOptions/>
  <pageMargins left="0.33" right="0.39" top="0.39" bottom="0.43" header="0.34" footer="0.29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Powerleague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PORTOBELLO</dc:creator>
  <cp:keywords/>
  <dc:description/>
  <cp:lastModifiedBy>Charlie Haynes</cp:lastModifiedBy>
  <cp:lastPrinted>2011-04-15T19:21:53Z</cp:lastPrinted>
  <dcterms:created xsi:type="dcterms:W3CDTF">2002-04-25T13:38:54Z</dcterms:created>
  <dcterms:modified xsi:type="dcterms:W3CDTF">2011-04-29T10:11:25Z</dcterms:modified>
  <cp:category/>
  <cp:version/>
  <cp:contentType/>
  <cp:contentStatus/>
</cp:coreProperties>
</file>